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600" windowHeight="9975"/>
  </bookViews>
  <sheets>
    <sheet name="ADP Progress All" sheetId="2" r:id="rId1"/>
  </sheets>
  <calcPr calcId="124519"/>
</workbook>
</file>

<file path=xl/calcChain.xml><?xml version="1.0" encoding="utf-8"?>
<calcChain xmlns="http://schemas.openxmlformats.org/spreadsheetml/2006/main">
  <c r="G25" i="2"/>
  <c r="D25"/>
  <c r="E25"/>
  <c r="F25"/>
  <c r="C25"/>
  <c r="E9" l="1"/>
  <c r="E30" s="1"/>
  <c r="D32"/>
  <c r="D34" l="1"/>
  <c r="E32"/>
  <c r="E18"/>
  <c r="E14"/>
  <c r="E22" s="1"/>
  <c r="E28" s="1"/>
  <c r="G13"/>
  <c r="G21" s="1"/>
  <c r="G27" s="1"/>
  <c r="F14"/>
  <c r="D14"/>
  <c r="D22" s="1"/>
  <c r="D28" s="1"/>
  <c r="F9"/>
  <c r="D9"/>
  <c r="C9"/>
  <c r="F18"/>
  <c r="F28"/>
  <c r="F22"/>
  <c r="D11" l="1"/>
  <c r="D30"/>
  <c r="F31"/>
  <c r="E31"/>
  <c r="E33" s="1"/>
  <c r="C18"/>
  <c r="C30" l="1"/>
  <c r="F32"/>
  <c r="C32"/>
  <c r="G24"/>
  <c r="D18"/>
  <c r="D31" s="1"/>
  <c r="C31"/>
  <c r="G17"/>
  <c r="G16"/>
  <c r="G8"/>
  <c r="G7"/>
  <c r="G6"/>
  <c r="G18" l="1"/>
  <c r="G9"/>
  <c r="G32"/>
  <c r="C33"/>
  <c r="F30"/>
  <c r="G30" l="1"/>
  <c r="F33"/>
  <c r="G31" l="1"/>
  <c r="D33"/>
  <c r="D35" l="1"/>
  <c r="G33"/>
</calcChain>
</file>

<file path=xl/sharedStrings.xml><?xml version="1.0" encoding="utf-8"?>
<sst xmlns="http://schemas.openxmlformats.org/spreadsheetml/2006/main" count="46" uniqueCount="23">
  <si>
    <t>০১. এডিপিভুক্ত প্রকল্প</t>
  </si>
  <si>
    <t>ক্রমিক</t>
  </si>
  <si>
    <t>সংস্থা</t>
  </si>
  <si>
    <t>প্রকল্প সংখ্যা</t>
  </si>
  <si>
    <t>আর্থিক</t>
  </si>
  <si>
    <t>শতকরা</t>
  </si>
  <si>
    <t>পেট্রোবাংলা</t>
  </si>
  <si>
    <t>বিপিসি</t>
  </si>
  <si>
    <t>জিএসবি</t>
  </si>
  <si>
    <t>মোট</t>
  </si>
  <si>
    <t>(লক্ষ টাকায়)</t>
  </si>
  <si>
    <t>০২. নিজস্ব অর্থায়নে বাস্তবায়নাধীন প্রকল্প</t>
  </si>
  <si>
    <t>০৪. সর্বমোট</t>
  </si>
  <si>
    <t>এডিপি</t>
  </si>
  <si>
    <t>নিজস্ব</t>
  </si>
  <si>
    <t>জিডিএফ</t>
  </si>
  <si>
    <t>০৩. জিডিএফ অর্থায়নে বাস্তবায়নাধীন প্রকল্প</t>
  </si>
  <si>
    <t>থোক বরাদ্দ</t>
  </si>
  <si>
    <t>সর্বমোট</t>
  </si>
  <si>
    <t>জ্বালানি ও খনিজ সম্পদ বিভাগের আওতায় বাস্তবায়নাধীন প্রকল্পসমূহের অনুকূলে ২০১7-২০১8 অর্থবছরের এডিপি বরাদ্দ ও অগ্রগতি পর্যালোচনা সভার কার্যপত্র।</t>
  </si>
  <si>
    <t>২০১7-২০১8 অর্থবছরের এডিপি বরাদ্দ</t>
  </si>
  <si>
    <t>অর্থ অবমুক্তি অক্টোবর 2017 পর্যন্ত</t>
  </si>
  <si>
    <t>অক্টোবর 2017 পর্যন্ত ব্যয়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</si>
</sst>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ikoshBAN"/>
    </font>
    <font>
      <b/>
      <sz val="12"/>
      <color theme="1"/>
      <name val="NikoshBAN"/>
    </font>
    <font>
      <sz val="11"/>
      <color theme="1"/>
      <name val="NikoshBAN"/>
    </font>
    <font>
      <b/>
      <sz val="11"/>
      <color theme="1"/>
      <name val="NikoshBAN"/>
    </font>
    <font>
      <sz val="10"/>
      <color theme="1"/>
      <name val="NikoshBAN"/>
    </font>
    <font>
      <sz val="12"/>
      <color rgb="FF000000"/>
      <name val="NikoshBAN"/>
    </font>
    <font>
      <sz val="11"/>
      <color rgb="FF000000"/>
      <name val="NikoshBAN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0" fontId="3" fillId="0" borderId="0" xfId="1" applyNumberFormat="1" applyFont="1" applyBorder="1" applyAlignment="1">
      <alignment horizontal="right" vertical="center"/>
    </xf>
    <xf numFmtId="10" fontId="2" fillId="0" borderId="0" xfId="1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13" xfId="0" applyFont="1" applyBorder="1" applyAlignment="1"/>
    <xf numFmtId="0" fontId="4" fillId="0" borderId="12" xfId="0" applyFont="1" applyBorder="1" applyAlignment="1"/>
    <xf numFmtId="0" fontId="4" fillId="0" borderId="14" xfId="0" applyFont="1" applyBorder="1" applyAlignment="1"/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 applyAlignment="1"/>
    <xf numFmtId="1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10" fontId="2" fillId="0" borderId="0" xfId="1" applyNumberFormat="1" applyFont="1" applyBorder="1" applyAlignment="1">
      <alignment horizontal="center" vertical="center"/>
    </xf>
    <xf numFmtId="0" fontId="4" fillId="0" borderId="0" xfId="0" applyFont="1" applyBorder="1"/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A2" sqref="A2:G2"/>
    </sheetView>
  </sheetViews>
  <sheetFormatPr defaultRowHeight="15.75"/>
  <cols>
    <col min="1" max="1" width="7.28515625" style="8" customWidth="1"/>
    <col min="2" max="2" width="16.7109375" style="8" customWidth="1"/>
    <col min="3" max="3" width="10.42578125" style="8" customWidth="1"/>
    <col min="4" max="4" width="17" style="8" customWidth="1"/>
    <col min="5" max="5" width="13" style="8" customWidth="1"/>
    <col min="6" max="6" width="10.85546875" style="8" customWidth="1"/>
    <col min="7" max="7" width="10.42578125" style="8" customWidth="1"/>
    <col min="8" max="8" width="9.140625" style="8"/>
    <col min="9" max="9" width="12.85546875" style="8" bestFit="1" customWidth="1"/>
    <col min="10" max="16384" width="9.140625" style="8"/>
  </cols>
  <sheetData>
    <row r="1" spans="1:16" ht="37.5" customHeight="1"/>
    <row r="2" spans="1:16" ht="33.75" customHeight="1">
      <c r="A2" s="59" t="s">
        <v>19</v>
      </c>
      <c r="B2" s="59"/>
      <c r="C2" s="59"/>
      <c r="D2" s="59"/>
      <c r="E2" s="59"/>
      <c r="F2" s="59"/>
      <c r="G2" s="59"/>
    </row>
    <row r="3" spans="1:16" ht="16.5">
      <c r="A3" s="66" t="s">
        <v>0</v>
      </c>
      <c r="B3" s="66"/>
      <c r="C3" s="9"/>
      <c r="D3" s="9"/>
      <c r="E3" s="9"/>
      <c r="F3" s="9"/>
      <c r="G3" s="16" t="s">
        <v>10</v>
      </c>
    </row>
    <row r="4" spans="1:16" ht="16.5">
      <c r="A4" s="62" t="s">
        <v>1</v>
      </c>
      <c r="B4" s="62" t="s">
        <v>2</v>
      </c>
      <c r="C4" s="64" t="s">
        <v>3</v>
      </c>
      <c r="D4" s="64" t="s">
        <v>20</v>
      </c>
      <c r="E4" s="64" t="s">
        <v>21</v>
      </c>
      <c r="F4" s="57" t="s">
        <v>22</v>
      </c>
      <c r="G4" s="58"/>
      <c r="J4" s="44"/>
      <c r="K4" s="44"/>
      <c r="L4" s="44"/>
      <c r="M4" s="44"/>
      <c r="N4" s="44"/>
      <c r="O4" s="44"/>
      <c r="P4" s="44"/>
    </row>
    <row r="5" spans="1:16" ht="42.75" customHeight="1">
      <c r="A5" s="67"/>
      <c r="B5" s="67"/>
      <c r="C5" s="65"/>
      <c r="D5" s="65"/>
      <c r="E5" s="65"/>
      <c r="F5" s="10" t="s">
        <v>4</v>
      </c>
      <c r="G5" s="10" t="s">
        <v>5</v>
      </c>
      <c r="J5" s="81"/>
      <c r="K5" s="81"/>
      <c r="L5" s="82"/>
      <c r="M5" s="82"/>
      <c r="N5" s="82"/>
      <c r="O5" s="81"/>
      <c r="P5" s="81"/>
    </row>
    <row r="6" spans="1:16" ht="16.5">
      <c r="A6" s="11">
        <v>1</v>
      </c>
      <c r="B6" s="12" t="s">
        <v>6</v>
      </c>
      <c r="C6" s="13">
        <v>11</v>
      </c>
      <c r="D6" s="11">
        <v>139465</v>
      </c>
      <c r="E6" s="11">
        <v>10275</v>
      </c>
      <c r="F6" s="11">
        <v>8958</v>
      </c>
      <c r="G6" s="5">
        <f>F6/D6</f>
        <v>6.4231169110529521E-2</v>
      </c>
      <c r="J6" s="81"/>
      <c r="K6" s="81"/>
      <c r="L6" s="82"/>
      <c r="M6" s="82"/>
      <c r="N6" s="82"/>
      <c r="O6" s="50"/>
      <c r="P6" s="50"/>
    </row>
    <row r="7" spans="1:16" ht="16.5">
      <c r="A7" s="11">
        <v>2</v>
      </c>
      <c r="B7" s="12" t="s">
        <v>7</v>
      </c>
      <c r="C7" s="13">
        <v>1</v>
      </c>
      <c r="D7" s="11">
        <v>5001</v>
      </c>
      <c r="E7" s="11">
        <v>0</v>
      </c>
      <c r="F7" s="37">
        <v>0.72</v>
      </c>
      <c r="G7" s="5">
        <f t="shared" ref="G7:G9" si="0">F7/D7</f>
        <v>1.4397120575884823E-4</v>
      </c>
      <c r="J7" s="51"/>
      <c r="K7" s="52"/>
      <c r="L7" s="51"/>
      <c r="M7" s="51"/>
      <c r="N7" s="51"/>
      <c r="O7" s="51"/>
      <c r="P7" s="43"/>
    </row>
    <row r="8" spans="1:16" ht="16.5">
      <c r="A8" s="11">
        <v>3</v>
      </c>
      <c r="B8" s="12" t="s">
        <v>8</v>
      </c>
      <c r="C8" s="13">
        <v>1</v>
      </c>
      <c r="D8" s="11">
        <v>2900</v>
      </c>
      <c r="E8" s="11">
        <v>164</v>
      </c>
      <c r="F8" s="11">
        <v>100</v>
      </c>
      <c r="G8" s="5">
        <f t="shared" si="0"/>
        <v>3.4482758620689655E-2</v>
      </c>
      <c r="J8" s="51"/>
      <c r="K8" s="52"/>
      <c r="L8" s="51"/>
      <c r="M8" s="51"/>
      <c r="N8" s="51"/>
      <c r="O8" s="53"/>
      <c r="P8" s="43"/>
    </row>
    <row r="9" spans="1:16" ht="16.5">
      <c r="A9" s="60" t="s">
        <v>9</v>
      </c>
      <c r="B9" s="61"/>
      <c r="C9" s="6">
        <f>(C6+C7+C8)</f>
        <v>13</v>
      </c>
      <c r="D9" s="6">
        <f>(D6+D7+D8)</f>
        <v>147366</v>
      </c>
      <c r="E9" s="6">
        <f>E6+E7+E8</f>
        <v>10439</v>
      </c>
      <c r="F9" s="6">
        <f>(F6+F7+F8)</f>
        <v>9058.7199999999993</v>
      </c>
      <c r="G9" s="7">
        <f t="shared" si="0"/>
        <v>6.1470895593284745E-2</v>
      </c>
      <c r="J9" s="51"/>
      <c r="K9" s="52"/>
      <c r="L9" s="51"/>
      <c r="M9" s="51"/>
      <c r="N9" s="51"/>
      <c r="O9" s="51"/>
      <c r="P9" s="43"/>
    </row>
    <row r="10" spans="1:16" ht="16.5">
      <c r="A10" s="72" t="s">
        <v>17</v>
      </c>
      <c r="B10" s="73"/>
      <c r="C10" s="6"/>
      <c r="D10" s="6">
        <v>63763</v>
      </c>
      <c r="E10" s="21"/>
      <c r="F10" s="22"/>
      <c r="G10" s="23"/>
      <c r="J10" s="51"/>
      <c r="K10" s="52"/>
      <c r="L10" s="51"/>
      <c r="M10" s="51"/>
      <c r="N10" s="51"/>
      <c r="O10" s="51"/>
      <c r="P10" s="43"/>
    </row>
    <row r="11" spans="1:16" ht="16.5">
      <c r="A11" s="60" t="s">
        <v>18</v>
      </c>
      <c r="B11" s="61"/>
      <c r="C11" s="6"/>
      <c r="D11" s="6">
        <f>D9+D10</f>
        <v>211129</v>
      </c>
      <c r="E11" s="24"/>
      <c r="F11" s="25"/>
      <c r="G11" s="26"/>
      <c r="M11" s="48"/>
      <c r="O11" s="49"/>
    </row>
    <row r="12" spans="1:16" ht="21.75" customHeight="1">
      <c r="A12" s="14"/>
      <c r="B12" s="14"/>
      <c r="C12" s="1"/>
      <c r="D12" s="1"/>
      <c r="E12" s="1"/>
      <c r="F12" s="1"/>
      <c r="G12" s="3"/>
    </row>
    <row r="13" spans="1:16" ht="16.5">
      <c r="A13" s="66" t="s">
        <v>11</v>
      </c>
      <c r="B13" s="66"/>
      <c r="C13" s="66"/>
      <c r="D13" s="66"/>
      <c r="E13" s="17"/>
      <c r="F13" s="9"/>
      <c r="G13" s="16" t="str">
        <f>G3</f>
        <v>(লক্ষ টাকায়)</v>
      </c>
    </row>
    <row r="14" spans="1:16" ht="16.5">
      <c r="A14" s="62" t="s">
        <v>1</v>
      </c>
      <c r="B14" s="62" t="s">
        <v>2</v>
      </c>
      <c r="C14" s="64" t="s">
        <v>3</v>
      </c>
      <c r="D14" s="64" t="str">
        <f>D4</f>
        <v>২০১7-২০১8 অর্থবছরের এডিপি বরাদ্দ</v>
      </c>
      <c r="E14" s="64" t="str">
        <f>E4</f>
        <v>অর্থ অবমুক্তি অক্টোবর 2017 পর্যন্ত</v>
      </c>
      <c r="F14" s="57" t="str">
        <f>F4</f>
        <v>অক্টোবর 2017 পর্যন্ত ব্যয়</v>
      </c>
      <c r="G14" s="58"/>
      <c r="K14" s="44"/>
      <c r="L14" s="44"/>
      <c r="M14" s="44"/>
    </row>
    <row r="15" spans="1:16" ht="30.75" customHeight="1">
      <c r="A15" s="63"/>
      <c r="B15" s="63"/>
      <c r="C15" s="65"/>
      <c r="D15" s="65"/>
      <c r="E15" s="65"/>
      <c r="F15" s="10" t="s">
        <v>4</v>
      </c>
      <c r="G15" s="10" t="s">
        <v>5</v>
      </c>
      <c r="K15" s="45"/>
      <c r="L15" s="45"/>
      <c r="M15" s="45"/>
    </row>
    <row r="16" spans="1:16" ht="16.5">
      <c r="A16" s="11">
        <v>1</v>
      </c>
      <c r="B16" s="12" t="s">
        <v>6</v>
      </c>
      <c r="C16" s="13">
        <v>14</v>
      </c>
      <c r="D16" s="11">
        <v>182100</v>
      </c>
      <c r="E16" s="11">
        <v>0</v>
      </c>
      <c r="F16" s="11">
        <v>11262</v>
      </c>
      <c r="G16" s="5">
        <f>F16/D16</f>
        <v>6.1845140032948928E-2</v>
      </c>
      <c r="K16" s="46"/>
      <c r="L16" s="46"/>
      <c r="M16" s="46"/>
    </row>
    <row r="17" spans="1:13" ht="16.5">
      <c r="A17" s="11">
        <v>2</v>
      </c>
      <c r="B17" s="12" t="s">
        <v>7</v>
      </c>
      <c r="C17" s="13">
        <v>10</v>
      </c>
      <c r="D17" s="11">
        <v>25290</v>
      </c>
      <c r="E17" s="11">
        <v>1174</v>
      </c>
      <c r="F17" s="11">
        <v>1319</v>
      </c>
      <c r="G17" s="5">
        <f t="shared" ref="G17:G18" si="1">F17/D17</f>
        <v>5.2155001977066032E-2</v>
      </c>
      <c r="K17" s="46"/>
      <c r="L17" s="46"/>
      <c r="M17" s="46"/>
    </row>
    <row r="18" spans="1:13" ht="16.5">
      <c r="A18" s="74" t="s">
        <v>18</v>
      </c>
      <c r="B18" s="74"/>
      <c r="C18" s="6">
        <f>(C16+C17)</f>
        <v>24</v>
      </c>
      <c r="D18" s="6">
        <f t="shared" ref="D18:F18" si="2">(D16+D17)</f>
        <v>207390</v>
      </c>
      <c r="E18" s="6">
        <f>E16+E17</f>
        <v>1174</v>
      </c>
      <c r="F18" s="6">
        <f t="shared" si="2"/>
        <v>12581</v>
      </c>
      <c r="G18" s="5">
        <f t="shared" si="1"/>
        <v>6.0663484256714403E-2</v>
      </c>
      <c r="K18" s="47"/>
      <c r="L18" s="47"/>
      <c r="M18" s="47"/>
    </row>
    <row r="19" spans="1:13" ht="21.75" customHeight="1">
      <c r="A19" s="14"/>
      <c r="B19" s="14"/>
      <c r="C19" s="14"/>
      <c r="D19" s="14"/>
      <c r="E19" s="14"/>
      <c r="F19" s="14"/>
      <c r="G19" s="43"/>
      <c r="K19" s="38"/>
      <c r="L19" s="38"/>
    </row>
    <row r="20" spans="1:13" ht="16.5" customHeight="1">
      <c r="A20" s="14"/>
      <c r="B20" s="14"/>
      <c r="C20" s="14"/>
      <c r="D20" s="14"/>
      <c r="E20" s="14"/>
      <c r="F20" s="14"/>
      <c r="G20" s="14"/>
      <c r="K20" s="38"/>
      <c r="L20" s="38"/>
    </row>
    <row r="21" spans="1:13" ht="16.5">
      <c r="A21" s="66" t="s">
        <v>16</v>
      </c>
      <c r="B21" s="66"/>
      <c r="C21" s="66"/>
      <c r="D21" s="66"/>
      <c r="E21" s="17"/>
      <c r="F21" s="9"/>
      <c r="G21" s="16" t="str">
        <f>G13</f>
        <v>(লক্ষ টাকায়)</v>
      </c>
      <c r="K21" s="39"/>
      <c r="L21" s="39"/>
    </row>
    <row r="22" spans="1:13" ht="17.25" customHeight="1">
      <c r="A22" s="62" t="s">
        <v>1</v>
      </c>
      <c r="B22" s="62" t="s">
        <v>2</v>
      </c>
      <c r="C22" s="64" t="s">
        <v>3</v>
      </c>
      <c r="D22" s="64" t="str">
        <f>D14</f>
        <v>২০১7-২০১8 অর্থবছরের এডিপি বরাদ্দ</v>
      </c>
      <c r="E22" s="64" t="str">
        <f>E14</f>
        <v>অর্থ অবমুক্তি অক্টোবর 2017 পর্যন্ত</v>
      </c>
      <c r="F22" s="57" t="str">
        <f>F4</f>
        <v>অক্টোবর 2017 পর্যন্ত ব্যয়</v>
      </c>
      <c r="G22" s="58"/>
      <c r="K22" s="38"/>
      <c r="L22" s="38"/>
    </row>
    <row r="23" spans="1:13" ht="35.25" customHeight="1">
      <c r="A23" s="67"/>
      <c r="B23" s="67"/>
      <c r="C23" s="65"/>
      <c r="D23" s="65"/>
      <c r="E23" s="65"/>
      <c r="F23" s="10" t="s">
        <v>4</v>
      </c>
      <c r="G23" s="10" t="s">
        <v>5</v>
      </c>
      <c r="K23" s="38"/>
      <c r="L23" s="38"/>
    </row>
    <row r="24" spans="1:13" ht="16.5">
      <c r="A24" s="11">
        <v>1</v>
      </c>
      <c r="B24" s="12" t="s">
        <v>6</v>
      </c>
      <c r="C24" s="13">
        <v>15</v>
      </c>
      <c r="D24" s="11">
        <v>88560</v>
      </c>
      <c r="E24" s="11">
        <v>2028</v>
      </c>
      <c r="F24" s="11">
        <v>1204</v>
      </c>
      <c r="G24" s="5">
        <f>F24/D24</f>
        <v>1.3595302619692863E-2</v>
      </c>
      <c r="K24" s="38"/>
      <c r="L24" s="38"/>
    </row>
    <row r="25" spans="1:13" ht="16.5">
      <c r="A25" s="77" t="s">
        <v>9</v>
      </c>
      <c r="B25" s="78"/>
      <c r="C25" s="6">
        <f>C24</f>
        <v>15</v>
      </c>
      <c r="D25" s="41">
        <f t="shared" ref="D25:F25" si="3">D24</f>
        <v>88560</v>
      </c>
      <c r="E25" s="41">
        <f t="shared" si="3"/>
        <v>2028</v>
      </c>
      <c r="F25" s="41">
        <f t="shared" si="3"/>
        <v>1204</v>
      </c>
      <c r="G25" s="5">
        <f>F25/D25</f>
        <v>1.3595302619692863E-2</v>
      </c>
      <c r="K25" s="38"/>
      <c r="L25" s="38"/>
    </row>
    <row r="26" spans="1:13" ht="29.25" customHeight="1">
      <c r="A26" s="15"/>
      <c r="B26" s="15"/>
      <c r="C26" s="2"/>
      <c r="D26" s="2"/>
      <c r="E26" s="2"/>
      <c r="F26" s="2"/>
      <c r="G26" s="4"/>
      <c r="K26" s="38"/>
      <c r="L26" s="38"/>
    </row>
    <row r="27" spans="1:13" ht="16.5">
      <c r="A27" s="66" t="s">
        <v>12</v>
      </c>
      <c r="B27" s="66"/>
      <c r="C27" s="9"/>
      <c r="D27" s="9"/>
      <c r="E27" s="9"/>
      <c r="F27" s="9"/>
      <c r="G27" s="16" t="str">
        <f>G21</f>
        <v>(লক্ষ টাকায়)</v>
      </c>
      <c r="K27" s="38"/>
      <c r="L27" s="38"/>
    </row>
    <row r="28" spans="1:13" s="35" customFormat="1" ht="18" customHeight="1">
      <c r="A28" s="79" t="s">
        <v>1</v>
      </c>
      <c r="B28" s="79" t="s">
        <v>2</v>
      </c>
      <c r="C28" s="70" t="s">
        <v>3</v>
      </c>
      <c r="D28" s="70" t="str">
        <f>D22</f>
        <v>২০১7-২০১8 অর্থবছরের এডিপি বরাদ্দ</v>
      </c>
      <c r="E28" s="70" t="str">
        <f>E22</f>
        <v>অর্থ অবমুক্তি অক্টোবর 2017 পর্যন্ত</v>
      </c>
      <c r="F28" s="68" t="str">
        <f>F4</f>
        <v>অক্টোবর 2017 পর্যন্ত ব্যয়</v>
      </c>
      <c r="G28" s="69"/>
      <c r="K28" s="40"/>
      <c r="L28" s="40"/>
    </row>
    <row r="29" spans="1:13" s="35" customFormat="1" ht="25.5" customHeight="1">
      <c r="A29" s="80"/>
      <c r="B29" s="80"/>
      <c r="C29" s="71"/>
      <c r="D29" s="71"/>
      <c r="E29" s="71"/>
      <c r="F29" s="36" t="s">
        <v>4</v>
      </c>
      <c r="G29" s="36" t="s">
        <v>5</v>
      </c>
    </row>
    <row r="30" spans="1:13" ht="16.5">
      <c r="A30" s="11">
        <v>1</v>
      </c>
      <c r="B30" s="12" t="s">
        <v>13</v>
      </c>
      <c r="C30" s="13">
        <f>C9</f>
        <v>13</v>
      </c>
      <c r="D30" s="13">
        <f>D9</f>
        <v>147366</v>
      </c>
      <c r="E30" s="13">
        <f>E9</f>
        <v>10439</v>
      </c>
      <c r="F30" s="13">
        <f t="shared" ref="F30" si="4">F9</f>
        <v>9058.7199999999993</v>
      </c>
      <c r="G30" s="5">
        <f>F30/D30</f>
        <v>6.1470895593284745E-2</v>
      </c>
    </row>
    <row r="31" spans="1:13" ht="16.5">
      <c r="A31" s="11">
        <v>2</v>
      </c>
      <c r="B31" s="12" t="s">
        <v>14</v>
      </c>
      <c r="C31" s="13">
        <f>C18</f>
        <v>24</v>
      </c>
      <c r="D31" s="13">
        <f>D18</f>
        <v>207390</v>
      </c>
      <c r="E31" s="13">
        <f>E18</f>
        <v>1174</v>
      </c>
      <c r="F31" s="13">
        <f>F18</f>
        <v>12581</v>
      </c>
      <c r="G31" s="5">
        <f t="shared" ref="G31:G33" si="5">F31/D31</f>
        <v>6.0663484256714403E-2</v>
      </c>
    </row>
    <row r="32" spans="1:13" ht="16.5">
      <c r="A32" s="11">
        <v>3</v>
      </c>
      <c r="B32" s="12" t="s">
        <v>15</v>
      </c>
      <c r="C32" s="13">
        <f>C24</f>
        <v>15</v>
      </c>
      <c r="D32" s="11">
        <f>D25</f>
        <v>88560</v>
      </c>
      <c r="E32" s="11">
        <f>E25</f>
        <v>2028</v>
      </c>
      <c r="F32" s="11">
        <f t="shared" ref="F32" si="6">F24</f>
        <v>1204</v>
      </c>
      <c r="G32" s="5">
        <f t="shared" si="5"/>
        <v>1.3595302619692863E-2</v>
      </c>
    </row>
    <row r="33" spans="1:7" ht="16.5">
      <c r="A33" s="75" t="s">
        <v>9</v>
      </c>
      <c r="B33" s="76"/>
      <c r="C33" s="6">
        <f>(C30+C31+C32)</f>
        <v>52</v>
      </c>
      <c r="D33" s="6">
        <f t="shared" ref="D33:F33" si="7">(D30+D31+D32)</f>
        <v>443316</v>
      </c>
      <c r="E33" s="6">
        <f>E30+E31+E32</f>
        <v>13641</v>
      </c>
      <c r="F33" s="6">
        <f t="shared" si="7"/>
        <v>22843.72</v>
      </c>
      <c r="G33" s="7">
        <f t="shared" si="5"/>
        <v>5.1529202645516969E-2</v>
      </c>
    </row>
    <row r="34" spans="1:7">
      <c r="A34" s="54" t="s">
        <v>17</v>
      </c>
      <c r="B34" s="54"/>
      <c r="C34" s="18"/>
      <c r="D34" s="20">
        <f>D10</f>
        <v>63763</v>
      </c>
      <c r="E34" s="27"/>
      <c r="F34" s="28"/>
      <c r="G34" s="29"/>
    </row>
    <row r="35" spans="1:7">
      <c r="A35" s="55" t="s">
        <v>18</v>
      </c>
      <c r="B35" s="56"/>
      <c r="C35" s="19"/>
      <c r="D35" s="20">
        <f>D33+D34</f>
        <v>507079</v>
      </c>
      <c r="E35" s="30"/>
      <c r="F35" s="31"/>
      <c r="G35" s="32"/>
    </row>
    <row r="36" spans="1:7" ht="14.25" customHeight="1"/>
    <row r="37" spans="1:7" s="34" customFormat="1" ht="15.75" customHeight="1">
      <c r="A37" s="42"/>
      <c r="B37" s="42"/>
      <c r="C37" s="42"/>
      <c r="D37" s="42"/>
      <c r="E37" s="42"/>
      <c r="F37" s="42"/>
      <c r="G37" s="42"/>
    </row>
    <row r="38" spans="1:7">
      <c r="F38" s="33"/>
    </row>
  </sheetData>
  <mergeCells count="43">
    <mergeCell ref="O5:P5"/>
    <mergeCell ref="J5:J6"/>
    <mergeCell ref="K5:K6"/>
    <mergeCell ref="L5:L6"/>
    <mergeCell ref="M5:M6"/>
    <mergeCell ref="N5:N6"/>
    <mergeCell ref="A33:B33"/>
    <mergeCell ref="A25:B25"/>
    <mergeCell ref="A27:B27"/>
    <mergeCell ref="A28:A29"/>
    <mergeCell ref="B28:B29"/>
    <mergeCell ref="F28:G28"/>
    <mergeCell ref="D22:D23"/>
    <mergeCell ref="E22:E23"/>
    <mergeCell ref="E28:E29"/>
    <mergeCell ref="A10:B10"/>
    <mergeCell ref="A11:B11"/>
    <mergeCell ref="E14:E15"/>
    <mergeCell ref="F22:G22"/>
    <mergeCell ref="D14:D15"/>
    <mergeCell ref="C28:C29"/>
    <mergeCell ref="A18:B18"/>
    <mergeCell ref="A22:A23"/>
    <mergeCell ref="B22:B23"/>
    <mergeCell ref="C22:C23"/>
    <mergeCell ref="A21:D21"/>
    <mergeCell ref="D28:D29"/>
    <mergeCell ref="A34:B34"/>
    <mergeCell ref="A35:B35"/>
    <mergeCell ref="F4:G4"/>
    <mergeCell ref="A2:G2"/>
    <mergeCell ref="A9:B9"/>
    <mergeCell ref="A14:A15"/>
    <mergeCell ref="B14:B15"/>
    <mergeCell ref="C14:C15"/>
    <mergeCell ref="F14:G14"/>
    <mergeCell ref="A3:B3"/>
    <mergeCell ref="A4:A5"/>
    <mergeCell ref="B4:B5"/>
    <mergeCell ref="C4:C5"/>
    <mergeCell ref="D4:D5"/>
    <mergeCell ref="A13:D13"/>
    <mergeCell ref="E4:E5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ADP Progress All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2017-11-23T10:16:56Z</cp:lastPrinted>
  <dcterms:created xsi:type="dcterms:W3CDTF">2015-03-31T07:59:15Z</dcterms:created>
  <dcterms:modified xsi:type="dcterms:W3CDTF">2017-12-06T10:14:48Z</dcterms:modified>
</cp:coreProperties>
</file>